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ga\Documents\Olga\Zajecia\Mikro\C\debata\Genetyka\"/>
    </mc:Choice>
  </mc:AlternateContent>
  <bookViews>
    <workbookView xWindow="0" yWindow="0" windowWidth="12600" windowHeight="15852" activeTab="1"/>
  </bookViews>
  <sheets>
    <sheet name="debata" sheetId="1" r:id="rId1"/>
    <sheet name="E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 l="1"/>
  <c r="D16" i="2"/>
  <c r="D14" i="2"/>
  <c r="D8" i="2"/>
  <c r="D6" i="2"/>
  <c r="D7" i="2"/>
  <c r="K15" i="1" l="1"/>
  <c r="K14" i="1"/>
  <c r="H10" i="1" l="1"/>
  <c r="H17" i="1"/>
  <c r="H13" i="1"/>
  <c r="H12" i="1"/>
  <c r="H15" i="1"/>
  <c r="H16" i="1"/>
  <c r="H14" i="1"/>
  <c r="H11" i="1"/>
  <c r="H8" i="1"/>
  <c r="H7" i="1"/>
  <c r="H6" i="1"/>
  <c r="D8" i="1"/>
  <c r="D12" i="1"/>
  <c r="D14" i="1" l="1"/>
  <c r="D16" i="1"/>
  <c r="D6" i="1"/>
  <c r="D10" i="1"/>
</calcChain>
</file>

<file path=xl/sharedStrings.xml><?xml version="1.0" encoding="utf-8"?>
<sst xmlns="http://schemas.openxmlformats.org/spreadsheetml/2006/main" count="153" uniqueCount="117">
  <si>
    <t>Moderator</t>
  </si>
  <si>
    <t>Sekretarz</t>
  </si>
  <si>
    <t>Przeciwnicy</t>
  </si>
  <si>
    <t>środa 8:00</t>
  </si>
  <si>
    <t>środa 9:45</t>
  </si>
  <si>
    <t>Zwolennicy</t>
  </si>
  <si>
    <t>agitatorzy</t>
  </si>
  <si>
    <t>polemiści</t>
  </si>
  <si>
    <t>legislatorzy</t>
  </si>
  <si>
    <t>Proszę uważnie przeczytać informacje o przebiegu debaty,  argumentach ekonomicznych oraz podziale punktów.</t>
  </si>
  <si>
    <t>Osoby nie wymienione na tej liście będą reprezentować widownie.</t>
  </si>
  <si>
    <t xml:space="preserve"> Ich praca będzie punktowana jak na zwykłych zajęciach, czyli max 2 pkt za komentarze,  pytania itd.</t>
  </si>
  <si>
    <t xml:space="preserve">Debata "testy genetyczne" </t>
  </si>
  <si>
    <t>piątek 11:30</t>
  </si>
  <si>
    <t>Pawłowski Bartosz</t>
  </si>
  <si>
    <t>Posłowska Anna</t>
  </si>
  <si>
    <t>Dudek Michał</t>
  </si>
  <si>
    <t>Zamojska Sylwia</t>
  </si>
  <si>
    <t>Żabska Paulina</t>
  </si>
  <si>
    <t>Bąk Paulina</t>
  </si>
  <si>
    <t>Piotrowicz Maria</t>
  </si>
  <si>
    <t>Żołądek Barbara</t>
  </si>
  <si>
    <t>Malinowska Aleksandra</t>
  </si>
  <si>
    <t>Cieślak Olga</t>
  </si>
  <si>
    <t>Dulewicz Aleksandra</t>
  </si>
  <si>
    <t>Marciniak Klaudia</t>
  </si>
  <si>
    <t>Perka Bartosz</t>
  </si>
  <si>
    <t>Strużyna Konstancja</t>
  </si>
  <si>
    <t>Woźniak Michał</t>
  </si>
  <si>
    <t>Szymańska Małgorzata</t>
  </si>
  <si>
    <t>Rogucka Anna</t>
  </si>
  <si>
    <t>Wrzesiński Michał</t>
  </si>
  <si>
    <t>Smolińska Anna</t>
  </si>
  <si>
    <t>Wasilewska Dominika</t>
  </si>
  <si>
    <t>Kowalczyk Grzegorz</t>
  </si>
  <si>
    <t>Jesionek Anna</t>
  </si>
  <si>
    <t>Rączkowski Damian</t>
  </si>
  <si>
    <t>Obushko Vladyslav</t>
  </si>
  <si>
    <t>Radzikowski Łukasz</t>
  </si>
  <si>
    <t>Machura Natalia</t>
  </si>
  <si>
    <t>Górecki George</t>
  </si>
  <si>
    <t>Ivanova Maryna</t>
  </si>
  <si>
    <t>Witkowski Sebastian</t>
  </si>
  <si>
    <t>Matuszelański Kamil</t>
  </si>
  <si>
    <t>Bratkowska Aleksandra</t>
  </si>
  <si>
    <t>Winnicki Szymon</t>
  </si>
  <si>
    <t>Nawaro Julia</t>
  </si>
  <si>
    <t>Khavanski Maksim</t>
  </si>
  <si>
    <t>Informacje dodatkowe:</t>
  </si>
  <si>
    <t>- moderator decyduje kto wygrał debatę biorąc pod uwagę przede wszystkim argumenty ekonomiczne, a w drugiej kolejności pozostałe argumenty, stroje uczestników, gadżety itd.</t>
  </si>
  <si>
    <t>- moderator powinien przygotować też swoje własne argumenty na wypadek gdyby Przeciwnicy i Zwolennicy cos upuścili</t>
  </si>
  <si>
    <t>- moderator decyduje komu udzielić głosu, jak uczestnicy debaty będą rozsadzeni itd.</t>
  </si>
  <si>
    <t xml:space="preserve">-jeśli ostateczna liczba glosów w danej grupie będzie jednakowa dla kazdego uczestnika, to takie "głosowanie" zostanie uniważnione i punkty przydzieli prowadzący. Proszę pamiętać, że "każdemu po równo bez względu na wysiłek" było jednym z powodów upadku socjalizmu.  </t>
  </si>
  <si>
    <t>- sprawozdanie sekretarza debaty powinno zawierać argumenty ekonomiczne i propozycje rozwiązań każdej ze stron, a także uzasadnienie werdyktu</t>
  </si>
  <si>
    <t>-na koniec debaty powinno być przeprowadzone tajne glosowanie (sekretarz przygotowuje karty do głosowań i pilnuje przebiegu głosowania, a moderator - ma zapewnić wystarczającą ilość czasu na przeprowadzenie głosowania)</t>
  </si>
  <si>
    <t xml:space="preserve">Debata "genetic testing in insurance" </t>
  </si>
  <si>
    <t>Friday 9:45</t>
  </si>
  <si>
    <t>Secretary</t>
  </si>
  <si>
    <t>legislators</t>
  </si>
  <si>
    <t>polemists</t>
  </si>
  <si>
    <t>agitators</t>
  </si>
  <si>
    <t>Supporters</t>
  </si>
  <si>
    <t>Opponents</t>
  </si>
  <si>
    <t>Rylski Olivier</t>
  </si>
  <si>
    <t>Żakowska Weronika</t>
  </si>
  <si>
    <t>Roszczypała Natalia</t>
  </si>
  <si>
    <t>Hajizada Parviz</t>
  </si>
  <si>
    <t>Leung Kit Sin</t>
  </si>
  <si>
    <t>Kustusz Karol</t>
  </si>
  <si>
    <t>Mordal Maciej</t>
  </si>
  <si>
    <t>Wang Kang Sheng</t>
  </si>
  <si>
    <t>Other students may participate in the debate as observators only (i.e. they may get max 2 points for comments and questions)</t>
  </si>
  <si>
    <t>Additional information:</t>
  </si>
  <si>
    <t>Please read carefully the information about the debate design, economic arguments and the distribution of points.</t>
  </si>
  <si>
    <t>- the moderator decides who won the debate taking into account first of all economic arguments, and secondly the remaining arguments, dresses, gadgets, etc.</t>
  </si>
  <si>
    <t>- the moderator should also prepare his own arguments in case the Opponents and Supporters forget something</t>
  </si>
  <si>
    <t>- the moderator decides who is the winner, how the participants will sit, etc.</t>
  </si>
  <si>
    <t>- the debate report prepared by the secretary should include economic arguments and proposals for solution by Supporters and Opponents, as well as justification of the verdict.</t>
  </si>
  <si>
    <t>- at the end of the debate, a secret vote should be held (the secretary prepares thevoting cards and monitors the voting process, while the moderator has to ensure enough time for this process)</t>
  </si>
  <si>
    <t>-moderator may prepare a prize for the most active participant</t>
  </si>
  <si>
    <t>-moderator może przygotować nagrodę dla najlepiej przygotowanego uczestnika</t>
  </si>
  <si>
    <t>Sass Magdalena</t>
  </si>
  <si>
    <t>- Przeciwnicy w danej grupie dostają do podziału łącznie tyle punktów ile było Przeciwników, ale nie można sobie samemu przydzielać punktów.Przykład: Jeśli łącznie jest 4 przeciwników w grupie, to osoba A decyduje jak 4 punkty podzielić między osobami B,C,D; osoba B decyduje jak 4 punkty podzielić między A,C,D itd. Identyczny schemat podziału punktów dotyczy Zwolenników. Największa liczba punktów na osobę zostaje automatycznie przeskalowana do 10. Pozostałe osoby będą mięć odpowiednie przeskalowanie.</t>
  </si>
  <si>
    <t xml:space="preserve">- Opponents in a given group get a total number of points for opponents, but you can not allocate points to yourself. Example: If there are 4 opponents in a group, person A decides how to divide 4 points between persons B, C, D; person B decides how to divide 4 points between A, C, D, etc. The identical diagram of the points distribution refers to Followers. The largest number of points per person is automatically rescaled to 10. The remaining persons will have the appropriate scaling. </t>
  </si>
  <si>
    <t>punkty</t>
  </si>
  <si>
    <t>uzasadnienie</t>
  </si>
  <si>
    <t>wynik głosowania</t>
  </si>
  <si>
    <t>udział w dyskusji</t>
  </si>
  <si>
    <t>jednolity kolor ubioru</t>
  </si>
  <si>
    <t>jakość sprawozdania, sprawne przeprowadzenie głosowania</t>
  </si>
  <si>
    <t>przygotowanie plakatu, sprawne przeprowadzenie debaty, brak własnych argumentów lub pytań, zbyt krótkie podsumowanie, werdykt na podstawie głosowania (brak uzasadnienia)</t>
  </si>
  <si>
    <t>score</t>
  </si>
  <si>
    <t>explanation</t>
  </si>
  <si>
    <r>
      <t xml:space="preserve">Wang Meng substituted by </t>
    </r>
    <r>
      <rPr>
        <b/>
        <sz val="11"/>
        <color theme="1"/>
        <rFont val="Calibri"/>
        <family val="2"/>
        <charset val="238"/>
        <scheme val="minor"/>
      </rPr>
      <t>Leung Kit Sin</t>
    </r>
  </si>
  <si>
    <t>?</t>
  </si>
  <si>
    <t>wynik głosowania udział w dyskusji</t>
  </si>
  <si>
    <t xml:space="preserve">    </t>
  </si>
  <si>
    <t>wynik głosowania ubiór</t>
  </si>
  <si>
    <t>ubiór, sprawne przeprowadzenie debaty, przygotowanie znacznika limitu czasu, dobre podsumowanie debaty, brak własnych argumentów lub pytań</t>
  </si>
  <si>
    <t>Publiczność</t>
  </si>
  <si>
    <t>Kujawa Szymon</t>
  </si>
  <si>
    <t>przybycie na debatę</t>
  </si>
  <si>
    <t>dobra jakość sprawozdania, chwalona przez Przeciwników za udział w przygotowaniu do debaty, przygotowania kart do głosowania bez nazwisk uczestników, przekazanie roli nadzoru nad glosowaniem moderaterowi</t>
  </si>
  <si>
    <t>kara za zmowe</t>
  </si>
  <si>
    <t>kara za zmowe, udział w dyskusji</t>
  </si>
  <si>
    <t>ubiór!, podanie własnych przemyśleń (na tablicy), przygotowanie nagród dla zwyciezców, przemeblowanie sali po debacie, ogromne spóźnienie, brak pilnowania czasu, brak podsumowania dyskusji, chaotyczne przeprowadzenie głosowania</t>
  </si>
  <si>
    <t>brak sprawozdania</t>
  </si>
  <si>
    <t>- if the final number of points per participant in a given group will be the same, then the "vote" will be invalid and the points will be assigned by myself. Please remember that "everyone equally regardless of effort" was one of the reasons for the fall of socialism in Europe.</t>
  </si>
  <si>
    <t>smart-casual dress, participation in discussion, penalty for collusion</t>
  </si>
  <si>
    <t>smart-casual dress, penalty for collusion</t>
  </si>
  <si>
    <t>asked 1 question, did not prepare voting cards, did not prepare voting summary and debate summary, did not inform all Opponents about the role change</t>
  </si>
  <si>
    <t>participation in discussion, no cooperation between Opponents, arguments reading</t>
  </si>
  <si>
    <t>vote results, no cooperation between Opponents, arguments reading</t>
  </si>
  <si>
    <t xml:space="preserve">managed the problem with missing legislator-opponents, took care of time, rules were repeated using laptop, asked 1 question,  very limited explanation of the verdict, collected votes and sent to Secretary </t>
  </si>
  <si>
    <t>smart-casual dress, participation in discussion, friendly behavior to the Opponents, penalty for collusion</t>
  </si>
  <si>
    <t>sposób wystąpienia</t>
  </si>
  <si>
    <t>sposób prezentacji argumentów, odwołanie do literatury przedmiotu, przykład ze sprawdzianu z Rachunku Prawdopodobieństwa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</si>
</sst>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charset val="238"/>
      <scheme val="minor"/>
    </font>
    <font>
      <b/>
      <sz val="11"/>
      <color theme="1"/>
      <name val="Calibri"/>
      <family val="2"/>
      <charset val="238"/>
      <scheme val="minor"/>
    </font>
    <font>
      <sz val="11"/>
      <color theme="9" tint="-0.249977111117893"/>
      <name val="Calibri"/>
      <family val="2"/>
      <charset val="238"/>
      <scheme val="minor"/>
    </font>
    <font>
      <sz val="11"/>
      <color theme="8" tint="-0.249977111117893"/>
      <name val="Calibri"/>
      <family val="2"/>
      <charset val="238"/>
      <scheme val="minor"/>
    </font>
    <font>
      <sz val="11"/>
      <color theme="5" tint="-0.249977111117893"/>
      <name val="Calibri"/>
      <family val="2"/>
      <charset val="238"/>
      <scheme val="minor"/>
    </font>
    <font>
      <strike/>
      <sz val="11"/>
      <color theme="5" tint="-0.249977111117893"/>
      <name val="Calibri"/>
      <family val="2"/>
      <charset val="238"/>
      <scheme val="minor"/>
    </font>
    <font>
      <sz val="11"/>
      <name val="Calibri"/>
      <family val="2"/>
      <charset val="238"/>
      <scheme val="minor"/>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110">
    <xf numFmtId="0" fontId="0" fillId="0" borderId="0" xfId="0"/>
    <xf numFmtId="0" fontId="0" fillId="0" borderId="1" xfId="0" applyBorder="1"/>
    <xf numFmtId="0" fontId="0" fillId="0" borderId="2" xfId="0" applyBorder="1"/>
    <xf numFmtId="0" fontId="1" fillId="0" borderId="2" xfId="0" applyFont="1" applyBorder="1"/>
    <xf numFmtId="0" fontId="1" fillId="0" borderId="3" xfId="0" applyFont="1" applyBorder="1"/>
    <xf numFmtId="0" fontId="1" fillId="0" borderId="8" xfId="0" applyFont="1" applyBorder="1"/>
    <xf numFmtId="0" fontId="1" fillId="0" borderId="9" xfId="0" applyFont="1" applyBorder="1"/>
    <xf numFmtId="0" fontId="1" fillId="0" borderId="7" xfId="0" applyFont="1" applyBorder="1"/>
    <xf numFmtId="0" fontId="2" fillId="0" borderId="4" xfId="0" applyFont="1" applyBorder="1"/>
    <xf numFmtId="0" fontId="3" fillId="0" borderId="0" xfId="0" applyFont="1" applyBorder="1"/>
    <xf numFmtId="0" fontId="3" fillId="0" borderId="4" xfId="0" applyFont="1" applyBorder="1"/>
    <xf numFmtId="0" fontId="4" fillId="0" borderId="4" xfId="0" applyFont="1" applyBorder="1"/>
    <xf numFmtId="0" fontId="4" fillId="0" borderId="1" xfId="0" applyFont="1" applyBorder="1"/>
    <xf numFmtId="0" fontId="0" fillId="0" borderId="0" xfId="0" quotePrefix="1"/>
    <xf numFmtId="0" fontId="0" fillId="0" borderId="0" xfId="0" applyAlignment="1">
      <alignment horizontal="left"/>
    </xf>
    <xf numFmtId="0" fontId="0" fillId="0" borderId="0" xfId="0" applyFont="1" applyBorder="1"/>
    <xf numFmtId="0" fontId="0" fillId="0" borderId="4" xfId="0" applyFont="1" applyBorder="1"/>
    <xf numFmtId="0" fontId="1" fillId="0" borderId="5" xfId="0" applyFont="1" applyBorder="1" applyAlignment="1">
      <alignment vertical="top"/>
    </xf>
    <xf numFmtId="0" fontId="0" fillId="0" borderId="6" xfId="0" applyFont="1" applyBorder="1" applyAlignment="1">
      <alignment vertical="top"/>
    </xf>
    <xf numFmtId="0" fontId="1" fillId="0" borderId="6" xfId="0" applyFont="1" applyBorder="1"/>
    <xf numFmtId="0" fontId="2" fillId="0" borderId="2" xfId="0" applyFont="1" applyBorder="1"/>
    <xf numFmtId="0" fontId="2" fillId="0" borderId="10" xfId="0" applyFont="1" applyBorder="1"/>
    <xf numFmtId="0" fontId="3" fillId="0" borderId="10" xfId="0" applyFont="1" applyBorder="1"/>
    <xf numFmtId="0" fontId="0" fillId="0" borderId="10" xfId="0" applyBorder="1"/>
    <xf numFmtId="0" fontId="4" fillId="0" borderId="12" xfId="0" applyFont="1" applyBorder="1"/>
    <xf numFmtId="0" fontId="0" fillId="0" borderId="13" xfId="0" applyFont="1" applyBorder="1" applyAlignment="1">
      <alignment vertical="top"/>
    </xf>
    <xf numFmtId="0" fontId="0" fillId="0" borderId="14" xfId="0" applyFont="1" applyBorder="1" applyAlignment="1">
      <alignment vertical="top"/>
    </xf>
    <xf numFmtId="0" fontId="0" fillId="0" borderId="16" xfId="0" applyFont="1" applyBorder="1" applyAlignment="1">
      <alignment vertical="top"/>
    </xf>
    <xf numFmtId="0" fontId="2" fillId="0" borderId="18" xfId="0" applyFont="1" applyBorder="1"/>
    <xf numFmtId="0" fontId="0" fillId="0" borderId="19" xfId="0" applyFont="1" applyBorder="1"/>
    <xf numFmtId="0" fontId="2" fillId="0" borderId="20" xfId="0" applyFont="1" applyBorder="1"/>
    <xf numFmtId="0" fontId="0" fillId="0" borderId="19" xfId="0" applyBorder="1"/>
    <xf numFmtId="0" fontId="3" fillId="0" borderId="18" xfId="0" applyFont="1" applyBorder="1"/>
    <xf numFmtId="0" fontId="3" fillId="0" borderId="20" xfId="0" applyFont="1" applyBorder="1"/>
    <xf numFmtId="0" fontId="0" fillId="0" borderId="21" xfId="0" applyFont="1" applyBorder="1"/>
    <xf numFmtId="0" fontId="4" fillId="0" borderId="22" xfId="0" applyFont="1" applyBorder="1"/>
    <xf numFmtId="0" fontId="4" fillId="0" borderId="20" xfId="0" applyFont="1" applyBorder="1"/>
    <xf numFmtId="0" fontId="4" fillId="0" borderId="18" xfId="0" applyFont="1" applyBorder="1"/>
    <xf numFmtId="0" fontId="4" fillId="0" borderId="23" xfId="0" applyFont="1" applyBorder="1"/>
    <xf numFmtId="0" fontId="0" fillId="0" borderId="24" xfId="0" applyFont="1" applyBorder="1"/>
    <xf numFmtId="0" fontId="0" fillId="0" borderId="25" xfId="0" applyFont="1" applyBorder="1"/>
    <xf numFmtId="0" fontId="1" fillId="0" borderId="11" xfId="0" applyFont="1" applyBorder="1" applyAlignment="1">
      <alignment vertical="top"/>
    </xf>
    <xf numFmtId="0" fontId="0" fillId="0" borderId="0" xfId="0" applyBorder="1"/>
    <xf numFmtId="0" fontId="4" fillId="0" borderId="24" xfId="0" applyFont="1" applyBorder="1"/>
    <xf numFmtId="0" fontId="2" fillId="0" borderId="29" xfId="0" applyFont="1" applyBorder="1"/>
    <xf numFmtId="0" fontId="2" fillId="0" borderId="30" xfId="0" applyFont="1" applyBorder="1"/>
    <xf numFmtId="0" fontId="3" fillId="0" borderId="29" xfId="0" applyFont="1" applyBorder="1"/>
    <xf numFmtId="0" fontId="3" fillId="0" borderId="30" xfId="0" applyFont="1" applyBorder="1"/>
    <xf numFmtId="0" fontId="4" fillId="0" borderId="30" xfId="0" applyFont="1" applyBorder="1"/>
    <xf numFmtId="0" fontId="4" fillId="0" borderId="29" xfId="0" applyFont="1" applyBorder="1"/>
    <xf numFmtId="0" fontId="4" fillId="0" borderId="31" xfId="0" applyFont="1" applyBorder="1"/>
    <xf numFmtId="0" fontId="0" fillId="0" borderId="24" xfId="0" applyBorder="1"/>
    <xf numFmtId="0" fontId="0" fillId="0" borderId="32" xfId="0" applyFont="1" applyBorder="1"/>
    <xf numFmtId="0" fontId="0" fillId="0" borderId="16" xfId="0" applyBorder="1" applyAlignment="1">
      <alignment vertical="top"/>
    </xf>
    <xf numFmtId="0" fontId="0" fillId="0" borderId="14" xfId="0" applyBorder="1" applyAlignment="1">
      <alignment vertical="top"/>
    </xf>
    <xf numFmtId="0" fontId="0" fillId="0" borderId="26"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28" xfId="0" applyBorder="1" applyAlignment="1">
      <alignment vertical="top"/>
    </xf>
    <xf numFmtId="0" fontId="0" fillId="0" borderId="5" xfId="0" applyBorder="1" applyAlignment="1">
      <alignment vertical="top"/>
    </xf>
    <xf numFmtId="0" fontId="0" fillId="0" borderId="15" xfId="0" applyBorder="1" applyAlignment="1">
      <alignment vertical="top" wrapText="1"/>
    </xf>
    <xf numFmtId="0" fontId="0" fillId="0" borderId="27" xfId="0" applyBorder="1" applyAlignment="1">
      <alignment vertical="top" wrapText="1"/>
    </xf>
    <xf numFmtId="0" fontId="0" fillId="0" borderId="17" xfId="0" applyBorder="1" applyAlignment="1">
      <alignment vertical="top" wrapText="1"/>
    </xf>
    <xf numFmtId="0" fontId="1" fillId="0" borderId="0" xfId="0" applyFont="1"/>
    <xf numFmtId="0" fontId="0" fillId="0" borderId="17" xfId="0" applyFont="1" applyBorder="1" applyAlignment="1">
      <alignment vertical="top" wrapText="1"/>
    </xf>
    <xf numFmtId="0" fontId="0" fillId="0" borderId="26" xfId="0" applyBorder="1" applyAlignment="1">
      <alignment vertical="top" wrapText="1"/>
    </xf>
    <xf numFmtId="0" fontId="0" fillId="0" borderId="2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1" fontId="0" fillId="0" borderId="33" xfId="0" applyNumberFormat="1" applyBorder="1" applyAlignment="1">
      <alignment vertical="top" wrapText="1"/>
    </xf>
    <xf numFmtId="164" fontId="0" fillId="0" borderId="33" xfId="0" applyNumberFormat="1" applyBorder="1" applyAlignment="1">
      <alignment vertical="top" wrapText="1"/>
    </xf>
    <xf numFmtId="0" fontId="2" fillId="0" borderId="20" xfId="0" applyFont="1" applyBorder="1" applyAlignment="1">
      <alignment vertical="top"/>
    </xf>
    <xf numFmtId="0" fontId="3" fillId="0" borderId="20" xfId="0" applyFont="1" applyBorder="1" applyAlignment="1">
      <alignment vertical="top"/>
    </xf>
    <xf numFmtId="0" fontId="4" fillId="0" borderId="20" xfId="0" applyFont="1" applyBorder="1" applyAlignment="1">
      <alignment vertical="top"/>
    </xf>
    <xf numFmtId="0" fontId="4" fillId="0" borderId="23" xfId="0" applyFont="1" applyBorder="1" applyAlignment="1">
      <alignment vertical="top"/>
    </xf>
    <xf numFmtId="0" fontId="2" fillId="0" borderId="16" xfId="0" applyFont="1" applyBorder="1"/>
    <xf numFmtId="0" fontId="2" fillId="0" borderId="6" xfId="0" applyFont="1" applyBorder="1"/>
    <xf numFmtId="0" fontId="3" fillId="0" borderId="16" xfId="0" applyFont="1" applyBorder="1" applyAlignment="1">
      <alignment vertical="top"/>
    </xf>
    <xf numFmtId="0" fontId="3" fillId="0" borderId="6" xfId="0" applyFont="1" applyBorder="1"/>
    <xf numFmtId="0" fontId="2" fillId="0" borderId="16" xfId="0" applyFont="1" applyBorder="1" applyAlignment="1">
      <alignment vertical="top"/>
    </xf>
    <xf numFmtId="0" fontId="4" fillId="0" borderId="16" xfId="0" applyFont="1" applyBorder="1" applyAlignment="1">
      <alignment vertical="top"/>
    </xf>
    <xf numFmtId="0" fontId="4" fillId="0" borderId="6" xfId="0" applyFont="1" applyBorder="1"/>
    <xf numFmtId="0" fontId="0" fillId="0" borderId="35" xfId="0" applyFont="1" applyBorder="1"/>
    <xf numFmtId="0" fontId="0" fillId="0" borderId="35" xfId="0" applyFont="1" applyBorder="1" applyAlignment="1">
      <alignment vertical="top" wrapText="1"/>
    </xf>
    <xf numFmtId="0" fontId="0" fillId="0" borderId="36" xfId="0" applyFont="1" applyBorder="1"/>
    <xf numFmtId="0" fontId="0" fillId="0" borderId="36" xfId="0" applyFont="1" applyBorder="1" applyAlignment="1">
      <alignment vertical="top" wrapText="1"/>
    </xf>
    <xf numFmtId="0" fontId="0" fillId="0" borderId="20" xfId="0" applyBorder="1" applyAlignment="1">
      <alignment vertical="top"/>
    </xf>
    <xf numFmtId="0" fontId="0" fillId="0" borderId="37" xfId="0" applyFont="1" applyBorder="1" applyAlignment="1">
      <alignment vertical="top" wrapText="1"/>
    </xf>
    <xf numFmtId="0" fontId="0" fillId="0" borderId="32" xfId="0" applyBorder="1" applyAlignment="1">
      <alignment vertical="top" wrapText="1"/>
    </xf>
    <xf numFmtId="0" fontId="2" fillId="0" borderId="28" xfId="0" applyFont="1" applyBorder="1" applyAlignment="1">
      <alignment vertical="top"/>
    </xf>
    <xf numFmtId="0" fontId="2" fillId="0" borderId="30" xfId="0" applyFont="1" applyBorder="1" applyAlignment="1">
      <alignment vertical="top"/>
    </xf>
    <xf numFmtId="0" fontId="3" fillId="0" borderId="30" xfId="0" applyFont="1" applyBorder="1" applyAlignment="1">
      <alignment vertical="top"/>
    </xf>
    <xf numFmtId="0" fontId="4" fillId="0" borderId="30" xfId="0" applyFont="1" applyBorder="1" applyAlignment="1">
      <alignment vertical="top"/>
    </xf>
    <xf numFmtId="0" fontId="3" fillId="0" borderId="28" xfId="0" applyFont="1" applyBorder="1" applyAlignment="1">
      <alignment vertical="top"/>
    </xf>
    <xf numFmtId="0" fontId="4" fillId="0" borderId="3" xfId="0" applyFont="1" applyBorder="1" applyAlignment="1">
      <alignment vertical="top"/>
    </xf>
    <xf numFmtId="0" fontId="0" fillId="0" borderId="38" xfId="0" applyBorder="1" applyAlignment="1">
      <alignment vertical="top"/>
    </xf>
    <xf numFmtId="0" fontId="0" fillId="0" borderId="1" xfId="0" applyBorder="1" applyAlignment="1">
      <alignment vertical="top"/>
    </xf>
    <xf numFmtId="0" fontId="0" fillId="0" borderId="25" xfId="0" applyBorder="1" applyAlignment="1">
      <alignment vertical="top" wrapText="1"/>
    </xf>
    <xf numFmtId="0" fontId="0" fillId="0" borderId="24" xfId="0" applyBorder="1" applyAlignment="1">
      <alignment vertical="top" wrapText="1"/>
    </xf>
    <xf numFmtId="0" fontId="0" fillId="0" borderId="10" xfId="0" applyBorder="1" applyAlignment="1">
      <alignment vertical="top" wrapText="1"/>
    </xf>
    <xf numFmtId="0" fontId="0" fillId="0" borderId="21" xfId="0" applyBorder="1" applyAlignment="1">
      <alignment vertical="top" wrapText="1"/>
    </xf>
    <xf numFmtId="0" fontId="0" fillId="0" borderId="5" xfId="0" applyBorder="1" applyAlignment="1">
      <alignment vertical="top" wrapText="1"/>
    </xf>
    <xf numFmtId="0" fontId="0" fillId="0" borderId="33" xfId="0" applyBorder="1" applyAlignment="1">
      <alignment vertical="top" wrapText="1"/>
    </xf>
    <xf numFmtId="0" fontId="2" fillId="0" borderId="11" xfId="0" applyFont="1" applyBorder="1"/>
    <xf numFmtId="0" fontId="5" fillId="0" borderId="29" xfId="0" applyFont="1" applyBorder="1"/>
    <xf numFmtId="0" fontId="0" fillId="0" borderId="4" xfId="0" applyBorder="1" applyAlignment="1">
      <alignment vertical="top" wrapText="1"/>
    </xf>
    <xf numFmtId="1" fontId="6" fillId="0" borderId="34" xfId="0" applyNumberFormat="1" applyFont="1" applyBorder="1" applyAlignment="1">
      <alignment vertical="top"/>
    </xf>
    <xf numFmtId="0" fontId="0" fillId="0" borderId="36" xfId="0" applyFont="1" applyBorder="1" applyAlignment="1">
      <alignment vertical="top"/>
    </xf>
    <xf numFmtId="0" fontId="0" fillId="0" borderId="0" xfId="0" quotePrefix="1" applyAlignment="1">
      <alignment wrapText="1"/>
    </xf>
    <xf numFmtId="0" fontId="0" fillId="0" borderId="0" xfId="0" quotePrefix="1" applyAlignment="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N12" sqref="N12"/>
    </sheetView>
  </sheetViews>
  <sheetFormatPr defaultRowHeight="14.4" x14ac:dyDescent="0.3"/>
  <cols>
    <col min="1" max="1" width="10.44140625" bestFit="1" customWidth="1"/>
    <col min="2" max="2" width="10.109375" bestFit="1" customWidth="1"/>
    <col min="3" max="3" width="19.5546875" customWidth="1"/>
    <col min="4" max="4" width="8.5546875" customWidth="1"/>
    <col min="5" max="5" width="28.109375" customWidth="1"/>
    <col min="7" max="7" width="10.5546875" customWidth="1"/>
    <col min="8" max="8" width="11.5546875" bestFit="1" customWidth="1"/>
    <col min="9" max="9" width="19" customWidth="1"/>
    <col min="10" max="10" width="20.109375" customWidth="1"/>
    <col min="12" max="12" width="27.21875" customWidth="1"/>
  </cols>
  <sheetData>
    <row r="1" spans="1:12" x14ac:dyDescent="0.3">
      <c r="A1" t="s">
        <v>12</v>
      </c>
    </row>
    <row r="3" spans="1:12" ht="15" thickBot="1" x14ac:dyDescent="0.35">
      <c r="A3" s="1"/>
      <c r="B3" s="2"/>
      <c r="C3" s="3" t="s">
        <v>3</v>
      </c>
      <c r="D3" s="3" t="s">
        <v>84</v>
      </c>
      <c r="E3" s="3" t="s">
        <v>85</v>
      </c>
      <c r="F3" s="3" t="s">
        <v>4</v>
      </c>
      <c r="G3" s="3"/>
      <c r="H3" s="3" t="s">
        <v>84</v>
      </c>
      <c r="I3" s="3" t="s">
        <v>85</v>
      </c>
      <c r="J3" s="4" t="s">
        <v>13</v>
      </c>
      <c r="K3" s="3" t="s">
        <v>84</v>
      </c>
      <c r="L3" s="3" t="s">
        <v>85</v>
      </c>
    </row>
    <row r="4" spans="1:12" ht="160.19999999999999" customHeight="1" x14ac:dyDescent="0.3">
      <c r="A4" s="41" t="s">
        <v>0</v>
      </c>
      <c r="B4" s="19"/>
      <c r="C4" s="25" t="s">
        <v>27</v>
      </c>
      <c r="D4" s="26">
        <v>8</v>
      </c>
      <c r="E4" s="60" t="s">
        <v>90</v>
      </c>
      <c r="F4" s="53" t="s">
        <v>36</v>
      </c>
      <c r="G4" s="54"/>
      <c r="H4" s="54">
        <v>9</v>
      </c>
      <c r="I4" s="61" t="s">
        <v>98</v>
      </c>
      <c r="J4" s="55" t="s">
        <v>14</v>
      </c>
      <c r="K4" s="95">
        <v>7</v>
      </c>
      <c r="L4" s="60" t="s">
        <v>105</v>
      </c>
    </row>
    <row r="5" spans="1:12" ht="119.4" customHeight="1" x14ac:dyDescent="0.3">
      <c r="A5" s="41" t="s">
        <v>1</v>
      </c>
      <c r="B5" s="19"/>
      <c r="C5" s="27" t="s">
        <v>28</v>
      </c>
      <c r="D5" s="18">
        <v>10</v>
      </c>
      <c r="E5" s="64" t="s">
        <v>89</v>
      </c>
      <c r="F5" s="86" t="s">
        <v>35</v>
      </c>
      <c r="G5" s="56"/>
      <c r="H5" s="57" t="s">
        <v>94</v>
      </c>
      <c r="I5" s="62" t="s">
        <v>106</v>
      </c>
      <c r="J5" s="58" t="s">
        <v>15</v>
      </c>
      <c r="K5" s="59">
        <v>8</v>
      </c>
      <c r="L5" s="62" t="s">
        <v>102</v>
      </c>
    </row>
    <row r="6" spans="1:12" x14ac:dyDescent="0.3">
      <c r="A6" s="5" t="s">
        <v>2</v>
      </c>
      <c r="B6" s="20" t="s">
        <v>6</v>
      </c>
      <c r="C6" s="28" t="s">
        <v>29</v>
      </c>
      <c r="D6" s="15">
        <f>3*10/4+2</f>
        <v>9.5</v>
      </c>
      <c r="E6" s="29" t="s">
        <v>87</v>
      </c>
      <c r="F6" s="75" t="s">
        <v>37</v>
      </c>
      <c r="G6" s="76"/>
      <c r="H6" s="69">
        <f>4*10/8</f>
        <v>5</v>
      </c>
      <c r="I6" s="84" t="s">
        <v>86</v>
      </c>
      <c r="J6" s="89" t="s">
        <v>16</v>
      </c>
      <c r="K6" s="59">
        <v>8.5</v>
      </c>
      <c r="L6" s="62" t="s">
        <v>115</v>
      </c>
    </row>
    <row r="7" spans="1:12" x14ac:dyDescent="0.3">
      <c r="A7" s="6"/>
      <c r="B7" s="21"/>
      <c r="C7" s="30"/>
      <c r="D7" s="16"/>
      <c r="E7" s="31"/>
      <c r="F7" s="71" t="s">
        <v>38</v>
      </c>
      <c r="G7" s="8"/>
      <c r="H7" s="69">
        <f t="shared" ref="H7" si="0">4*10/8</f>
        <v>5</v>
      </c>
      <c r="I7" s="84" t="s">
        <v>86</v>
      </c>
      <c r="J7" s="90" t="s">
        <v>17</v>
      </c>
      <c r="K7" s="59">
        <v>8.5</v>
      </c>
      <c r="L7" s="62" t="s">
        <v>115</v>
      </c>
    </row>
    <row r="8" spans="1:12" ht="72" x14ac:dyDescent="0.3">
      <c r="A8" s="6"/>
      <c r="B8" s="9" t="s">
        <v>7</v>
      </c>
      <c r="C8" s="32" t="s">
        <v>30</v>
      </c>
      <c r="D8" s="15">
        <f>4*10/4</f>
        <v>10</v>
      </c>
      <c r="E8" s="52" t="s">
        <v>86</v>
      </c>
      <c r="F8" s="77" t="s">
        <v>39</v>
      </c>
      <c r="G8" s="78"/>
      <c r="H8" s="69">
        <f>8*10/8</f>
        <v>10</v>
      </c>
      <c r="I8" s="85" t="s">
        <v>95</v>
      </c>
      <c r="J8" s="91" t="s">
        <v>18</v>
      </c>
      <c r="K8" s="59">
        <v>10</v>
      </c>
      <c r="L8" s="62" t="s">
        <v>116</v>
      </c>
    </row>
    <row r="9" spans="1:12" x14ac:dyDescent="0.3">
      <c r="A9" s="6"/>
      <c r="B9" s="22"/>
      <c r="C9" s="33"/>
      <c r="D9" s="16"/>
      <c r="E9" s="34"/>
      <c r="F9" s="72" t="s">
        <v>40</v>
      </c>
      <c r="G9" s="10"/>
      <c r="H9" s="69">
        <v>10</v>
      </c>
      <c r="I9" s="82" t="s">
        <v>86</v>
      </c>
      <c r="J9" s="91" t="s">
        <v>19</v>
      </c>
      <c r="K9" s="59">
        <v>9</v>
      </c>
      <c r="L9" s="62" t="s">
        <v>115</v>
      </c>
    </row>
    <row r="10" spans="1:12" ht="28.8" x14ac:dyDescent="0.3">
      <c r="A10" s="6"/>
      <c r="B10" s="12" t="s">
        <v>8</v>
      </c>
      <c r="C10" s="35" t="s">
        <v>31</v>
      </c>
      <c r="D10" s="15">
        <f>2*10/4</f>
        <v>5</v>
      </c>
      <c r="E10" s="29" t="s">
        <v>86</v>
      </c>
      <c r="F10" s="73" t="s">
        <v>41</v>
      </c>
      <c r="G10" s="11"/>
      <c r="H10" s="70">
        <f>4*10/8+0.5</f>
        <v>5.5</v>
      </c>
      <c r="I10" s="83" t="s">
        <v>97</v>
      </c>
      <c r="J10" s="92" t="s">
        <v>21</v>
      </c>
      <c r="K10" s="59">
        <v>8</v>
      </c>
      <c r="L10" s="62" t="s">
        <v>115</v>
      </c>
    </row>
    <row r="11" spans="1:12" x14ac:dyDescent="0.3">
      <c r="A11" s="7"/>
      <c r="B11" s="23"/>
      <c r="C11" s="36"/>
      <c r="D11" s="16"/>
      <c r="E11" s="34"/>
      <c r="F11" s="73" t="s">
        <v>42</v>
      </c>
      <c r="G11" s="11"/>
      <c r="H11" s="69">
        <f>5*10/8</f>
        <v>6.25</v>
      </c>
      <c r="I11" s="84" t="s">
        <v>86</v>
      </c>
      <c r="J11" s="92" t="s">
        <v>20</v>
      </c>
      <c r="K11" s="59">
        <v>10</v>
      </c>
      <c r="L11" s="62" t="s">
        <v>87</v>
      </c>
    </row>
    <row r="12" spans="1:12" ht="28.8" x14ac:dyDescent="0.3">
      <c r="A12" s="6" t="s">
        <v>5</v>
      </c>
      <c r="B12" s="20" t="s">
        <v>6</v>
      </c>
      <c r="C12" s="28" t="s">
        <v>32</v>
      </c>
      <c r="D12" s="15">
        <f>4*10/4</f>
        <v>10</v>
      </c>
      <c r="E12" s="29" t="s">
        <v>86</v>
      </c>
      <c r="F12" s="79" t="s">
        <v>43</v>
      </c>
      <c r="G12" s="76"/>
      <c r="H12" s="70">
        <f>6*10/8+2</f>
        <v>9.5</v>
      </c>
      <c r="I12" s="83" t="s">
        <v>95</v>
      </c>
      <c r="J12" s="89" t="s">
        <v>22</v>
      </c>
      <c r="K12" s="59">
        <v>4</v>
      </c>
      <c r="L12" s="62" t="s">
        <v>103</v>
      </c>
    </row>
    <row r="13" spans="1:12" ht="28.8" x14ac:dyDescent="0.3">
      <c r="A13" s="6"/>
      <c r="B13" s="21"/>
      <c r="C13" s="30"/>
      <c r="D13" s="16"/>
      <c r="E13" s="34" t="s">
        <v>88</v>
      </c>
      <c r="F13" s="71" t="s">
        <v>44</v>
      </c>
      <c r="G13" s="8"/>
      <c r="H13" s="69">
        <f>5*10/8+2</f>
        <v>8.25</v>
      </c>
      <c r="I13" s="83" t="s">
        <v>95</v>
      </c>
      <c r="J13" s="90" t="s">
        <v>23</v>
      </c>
      <c r="K13" s="59">
        <v>4</v>
      </c>
      <c r="L13" s="62" t="s">
        <v>103</v>
      </c>
    </row>
    <row r="14" spans="1:12" ht="28.8" x14ac:dyDescent="0.3">
      <c r="A14" s="6"/>
      <c r="B14" s="9" t="s">
        <v>7</v>
      </c>
      <c r="C14" s="32" t="s">
        <v>33</v>
      </c>
      <c r="D14" s="15">
        <f>2*10/4+2+0.5</f>
        <v>7.5</v>
      </c>
      <c r="E14" s="29" t="s">
        <v>87</v>
      </c>
      <c r="F14" s="77" t="s">
        <v>45</v>
      </c>
      <c r="G14" s="78"/>
      <c r="H14" s="69">
        <f>8*10/8</f>
        <v>10</v>
      </c>
      <c r="I14" s="107" t="s">
        <v>86</v>
      </c>
      <c r="J14" s="93" t="s">
        <v>24</v>
      </c>
      <c r="K14" s="59">
        <f>4+2</f>
        <v>6</v>
      </c>
      <c r="L14" s="62" t="s">
        <v>104</v>
      </c>
    </row>
    <row r="15" spans="1:12" ht="28.8" x14ac:dyDescent="0.3">
      <c r="A15" s="6"/>
      <c r="B15" s="22"/>
      <c r="C15" s="33"/>
      <c r="D15" s="16"/>
      <c r="E15" s="34" t="s">
        <v>88</v>
      </c>
      <c r="F15" s="72" t="s">
        <v>81</v>
      </c>
      <c r="G15" s="10"/>
      <c r="H15" s="69">
        <f>7*10/8+1</f>
        <v>9.75</v>
      </c>
      <c r="I15" s="83" t="s">
        <v>95</v>
      </c>
      <c r="J15" s="91" t="s">
        <v>25</v>
      </c>
      <c r="K15" s="59">
        <f>4+2</f>
        <v>6</v>
      </c>
      <c r="L15" s="62" t="s">
        <v>104</v>
      </c>
    </row>
    <row r="16" spans="1:12" x14ac:dyDescent="0.3">
      <c r="A16" s="6"/>
      <c r="B16" s="24" t="s">
        <v>8</v>
      </c>
      <c r="C16" s="37" t="s">
        <v>34</v>
      </c>
      <c r="D16" s="15">
        <f>3*10/4+2+0.5</f>
        <v>10</v>
      </c>
      <c r="E16" s="29" t="s">
        <v>87</v>
      </c>
      <c r="F16" s="80" t="s">
        <v>46</v>
      </c>
      <c r="G16" s="81"/>
      <c r="H16" s="70">
        <f>6*10/8</f>
        <v>7.5</v>
      </c>
      <c r="I16" s="84" t="s">
        <v>86</v>
      </c>
      <c r="J16" s="94" t="s">
        <v>26</v>
      </c>
      <c r="K16" s="96">
        <v>4</v>
      </c>
      <c r="L16" s="88" t="s">
        <v>103</v>
      </c>
    </row>
    <row r="17" spans="1:12" ht="29.4" thickBot="1" x14ac:dyDescent="0.35">
      <c r="A17" s="7"/>
      <c r="B17" s="11"/>
      <c r="C17" s="38"/>
      <c r="D17" s="39"/>
      <c r="E17" s="40" t="s">
        <v>88</v>
      </c>
      <c r="F17" s="74" t="s">
        <v>47</v>
      </c>
      <c r="G17" s="43"/>
      <c r="H17" s="106">
        <f>4*10/8+2</f>
        <v>7</v>
      </c>
      <c r="I17" s="87" t="s">
        <v>95</v>
      </c>
      <c r="J17" s="50"/>
      <c r="K17" s="51"/>
      <c r="L17" s="97"/>
    </row>
    <row r="18" spans="1:12" x14ac:dyDescent="0.3">
      <c r="A18" s="63" t="s">
        <v>99</v>
      </c>
      <c r="J18" t="s">
        <v>100</v>
      </c>
      <c r="K18">
        <v>1</v>
      </c>
      <c r="L18" t="s">
        <v>101</v>
      </c>
    </row>
    <row r="20" spans="1:12" x14ac:dyDescent="0.3">
      <c r="A20" t="s">
        <v>10</v>
      </c>
    </row>
    <row r="21" spans="1:12" x14ac:dyDescent="0.3">
      <c r="A21" t="s">
        <v>11</v>
      </c>
      <c r="J21" s="42"/>
      <c r="K21" s="42"/>
    </row>
    <row r="24" spans="1:12" x14ac:dyDescent="0.3">
      <c r="A24" t="s">
        <v>9</v>
      </c>
      <c r="I24" t="s">
        <v>96</v>
      </c>
    </row>
    <row r="25" spans="1:12" x14ac:dyDescent="0.3">
      <c r="A25" t="s">
        <v>48</v>
      </c>
    </row>
    <row r="26" spans="1:12" ht="31.2" customHeight="1" x14ac:dyDescent="0.3">
      <c r="A26" s="108" t="s">
        <v>49</v>
      </c>
      <c r="B26" s="108"/>
      <c r="C26" s="108"/>
      <c r="D26" s="108"/>
      <c r="E26" s="108"/>
    </row>
    <row r="27" spans="1:12" ht="31.2" customHeight="1" x14ac:dyDescent="0.3">
      <c r="A27" s="108" t="s">
        <v>50</v>
      </c>
      <c r="B27" s="108"/>
      <c r="C27" s="108"/>
      <c r="D27" s="108"/>
      <c r="E27" s="108"/>
    </row>
    <row r="28" spans="1:12" x14ac:dyDescent="0.3">
      <c r="A28" s="13" t="s">
        <v>51</v>
      </c>
    </row>
    <row r="29" spans="1:12" x14ac:dyDescent="0.3">
      <c r="A29" s="13" t="s">
        <v>80</v>
      </c>
    </row>
    <row r="30" spans="1:12" ht="27.6" customHeight="1" x14ac:dyDescent="0.3">
      <c r="A30" s="108" t="s">
        <v>53</v>
      </c>
      <c r="B30" s="108"/>
      <c r="C30" s="108"/>
      <c r="D30" s="108"/>
      <c r="E30" s="108"/>
    </row>
    <row r="31" spans="1:12" ht="43.8" customHeight="1" x14ac:dyDescent="0.3">
      <c r="A31" s="108" t="s">
        <v>54</v>
      </c>
      <c r="B31" s="108"/>
      <c r="C31" s="108"/>
      <c r="D31" s="108"/>
      <c r="E31" s="108"/>
    </row>
    <row r="32" spans="1:12" ht="48" customHeight="1" x14ac:dyDescent="0.3">
      <c r="A32" s="108" t="s">
        <v>52</v>
      </c>
      <c r="B32" s="108"/>
      <c r="C32" s="108"/>
      <c r="D32" s="108"/>
      <c r="E32" s="108"/>
    </row>
    <row r="33" spans="1:5" ht="84" customHeight="1" x14ac:dyDescent="0.3">
      <c r="A33" s="109" t="s">
        <v>82</v>
      </c>
      <c r="B33" s="109"/>
      <c r="C33" s="109"/>
      <c r="D33" s="109"/>
      <c r="E33" s="109"/>
    </row>
    <row r="34" spans="1:5" x14ac:dyDescent="0.3">
      <c r="A34" s="14"/>
    </row>
  </sheetData>
  <mergeCells count="6">
    <mergeCell ref="A32:E32"/>
    <mergeCell ref="A33:E33"/>
    <mergeCell ref="A26:E26"/>
    <mergeCell ref="A27:E27"/>
    <mergeCell ref="A30:E30"/>
    <mergeCell ref="A31:E3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workbookViewId="0">
      <selection activeCell="I11" sqref="I11"/>
    </sheetView>
  </sheetViews>
  <sheetFormatPr defaultRowHeight="14.4" x14ac:dyDescent="0.3"/>
  <cols>
    <col min="1" max="1" width="10.44140625" bestFit="1" customWidth="1"/>
    <col min="2" max="2" width="10.109375" bestFit="1" customWidth="1"/>
    <col min="3" max="3" width="22.21875" customWidth="1"/>
    <col min="4" max="4" width="20.109375" customWidth="1"/>
    <col min="5" max="5" width="41.21875" customWidth="1"/>
  </cols>
  <sheetData>
    <row r="1" spans="1:5" x14ac:dyDescent="0.3">
      <c r="A1" t="s">
        <v>55</v>
      </c>
    </row>
    <row r="3" spans="1:5" ht="15" thickBot="1" x14ac:dyDescent="0.35">
      <c r="A3" s="1"/>
      <c r="B3" s="2"/>
      <c r="C3" s="4" t="s">
        <v>56</v>
      </c>
      <c r="D3" s="63" t="s">
        <v>91</v>
      </c>
      <c r="E3" s="63" t="s">
        <v>92</v>
      </c>
    </row>
    <row r="4" spans="1:5" ht="75.599999999999994" customHeight="1" x14ac:dyDescent="0.3">
      <c r="A4" s="17" t="s">
        <v>0</v>
      </c>
      <c r="B4" s="19"/>
      <c r="C4" s="65" t="s">
        <v>63</v>
      </c>
      <c r="D4" s="101">
        <v>7</v>
      </c>
      <c r="E4" s="102" t="s">
        <v>113</v>
      </c>
    </row>
    <row r="5" spans="1:5" ht="62.4" customHeight="1" x14ac:dyDescent="0.3">
      <c r="A5" s="17" t="s">
        <v>57</v>
      </c>
      <c r="B5" s="19"/>
      <c r="C5" s="66" t="s">
        <v>93</v>
      </c>
      <c r="D5" s="99" t="s">
        <v>94</v>
      </c>
      <c r="E5" s="100" t="s">
        <v>110</v>
      </c>
    </row>
    <row r="6" spans="1:5" ht="28.8" x14ac:dyDescent="0.3">
      <c r="A6" s="5" t="s">
        <v>62</v>
      </c>
      <c r="B6" s="20" t="s">
        <v>60</v>
      </c>
      <c r="C6" s="103" t="s">
        <v>64</v>
      </c>
      <c r="D6" s="101">
        <f>10*3/4-2</f>
        <v>5.5</v>
      </c>
      <c r="E6" s="102" t="s">
        <v>112</v>
      </c>
    </row>
    <row r="7" spans="1:5" ht="28.8" x14ac:dyDescent="0.3">
      <c r="A7" s="6"/>
      <c r="B7" s="21"/>
      <c r="C7" s="45" t="s">
        <v>66</v>
      </c>
      <c r="D7" s="101">
        <f>10*4/4-2</f>
        <v>8</v>
      </c>
      <c r="E7" s="102" t="s">
        <v>111</v>
      </c>
    </row>
    <row r="8" spans="1:5" ht="28.8" x14ac:dyDescent="0.3">
      <c r="A8" s="6"/>
      <c r="B8" s="9" t="s">
        <v>59</v>
      </c>
      <c r="C8" s="46" t="s">
        <v>65</v>
      </c>
      <c r="D8" s="67">
        <f>10*2/4-0.5</f>
        <v>4.5</v>
      </c>
      <c r="E8" s="68" t="s">
        <v>112</v>
      </c>
    </row>
    <row r="9" spans="1:5" x14ac:dyDescent="0.3">
      <c r="A9" s="6"/>
      <c r="B9" s="22"/>
      <c r="C9" s="47"/>
      <c r="D9" s="105"/>
      <c r="E9" s="100"/>
    </row>
    <row r="10" spans="1:5" x14ac:dyDescent="0.3">
      <c r="A10" s="6"/>
      <c r="B10" s="12" t="s">
        <v>58</v>
      </c>
      <c r="C10" s="104" t="s">
        <v>67</v>
      </c>
      <c r="D10" s="67"/>
      <c r="E10" s="68"/>
    </row>
    <row r="11" spans="1:5" x14ac:dyDescent="0.3">
      <c r="A11" s="7"/>
      <c r="B11" s="23"/>
      <c r="C11" s="48"/>
      <c r="D11" s="99"/>
      <c r="E11" s="100"/>
    </row>
    <row r="12" spans="1:5" x14ac:dyDescent="0.3">
      <c r="A12" s="6" t="s">
        <v>61</v>
      </c>
      <c r="B12" s="20" t="s">
        <v>60</v>
      </c>
      <c r="C12" s="44" t="s">
        <v>68</v>
      </c>
      <c r="D12" s="67">
        <f>10*3/4+0.5-2</f>
        <v>6</v>
      </c>
      <c r="E12" s="68" t="s">
        <v>109</v>
      </c>
    </row>
    <row r="13" spans="1:5" x14ac:dyDescent="0.3">
      <c r="A13" s="6"/>
      <c r="B13" s="21"/>
      <c r="C13" s="45"/>
      <c r="D13" s="99"/>
      <c r="E13" s="100"/>
    </row>
    <row r="14" spans="1:5" ht="43.2" x14ac:dyDescent="0.3">
      <c r="A14" s="6"/>
      <c r="B14" s="9" t="s">
        <v>59</v>
      </c>
      <c r="C14" s="46" t="s">
        <v>69</v>
      </c>
      <c r="D14" s="67">
        <f>10*3/4+0.5+2-2</f>
        <v>8</v>
      </c>
      <c r="E14" s="68" t="s">
        <v>114</v>
      </c>
    </row>
    <row r="15" spans="1:5" x14ac:dyDescent="0.3">
      <c r="A15" s="6"/>
      <c r="B15" s="22"/>
      <c r="C15" s="47"/>
      <c r="D15" s="99"/>
      <c r="E15" s="100"/>
    </row>
    <row r="16" spans="1:5" ht="28.8" x14ac:dyDescent="0.3">
      <c r="A16" s="6"/>
      <c r="B16" s="24" t="s">
        <v>58</v>
      </c>
      <c r="C16" s="49" t="s">
        <v>70</v>
      </c>
      <c r="D16" s="67">
        <f>10*3/4+0.5+1-2</f>
        <v>7</v>
      </c>
      <c r="E16" s="68" t="s">
        <v>108</v>
      </c>
    </row>
    <row r="17" spans="1:5" ht="15" thickBot="1" x14ac:dyDescent="0.35">
      <c r="A17" s="7"/>
      <c r="B17" s="11"/>
      <c r="C17" s="50"/>
      <c r="D17" s="98"/>
      <c r="E17" s="97"/>
    </row>
    <row r="19" spans="1:5" x14ac:dyDescent="0.3">
      <c r="A19" t="s">
        <v>71</v>
      </c>
    </row>
    <row r="21" spans="1:5" x14ac:dyDescent="0.3">
      <c r="A21" s="14"/>
    </row>
    <row r="22" spans="1:5" x14ac:dyDescent="0.3">
      <c r="A22" t="s">
        <v>73</v>
      </c>
    </row>
    <row r="23" spans="1:5" x14ac:dyDescent="0.3">
      <c r="A23" t="s">
        <v>72</v>
      </c>
    </row>
    <row r="24" spans="1:5" ht="28.8" customHeight="1" x14ac:dyDescent="0.3">
      <c r="A24" s="109" t="s">
        <v>74</v>
      </c>
      <c r="B24" s="109"/>
      <c r="C24" s="109"/>
      <c r="D24" s="109"/>
      <c r="E24" s="109"/>
    </row>
    <row r="25" spans="1:5" ht="31.8" customHeight="1" x14ac:dyDescent="0.3">
      <c r="A25" s="109" t="s">
        <v>75</v>
      </c>
      <c r="B25" s="109"/>
      <c r="C25" s="109"/>
      <c r="D25" s="109"/>
      <c r="E25" s="109"/>
    </row>
    <row r="26" spans="1:5" ht="19.8" customHeight="1" x14ac:dyDescent="0.3">
      <c r="A26" s="109" t="s">
        <v>76</v>
      </c>
      <c r="B26" s="109"/>
      <c r="C26" s="109"/>
      <c r="D26" s="109"/>
      <c r="E26" s="109"/>
    </row>
    <row r="27" spans="1:5" ht="18.600000000000001" customHeight="1" x14ac:dyDescent="0.3">
      <c r="A27" s="109" t="s">
        <v>79</v>
      </c>
      <c r="B27" s="109"/>
      <c r="C27" s="109"/>
      <c r="D27" s="109"/>
      <c r="E27" s="109"/>
    </row>
    <row r="28" spans="1:5" ht="28.2" customHeight="1" x14ac:dyDescent="0.3">
      <c r="A28" s="109" t="s">
        <v>77</v>
      </c>
      <c r="B28" s="109"/>
      <c r="C28" s="109"/>
      <c r="D28" s="109"/>
      <c r="E28" s="109"/>
    </row>
    <row r="29" spans="1:5" ht="30.6" customHeight="1" x14ac:dyDescent="0.3">
      <c r="A29" s="109" t="s">
        <v>78</v>
      </c>
      <c r="B29" s="109"/>
      <c r="C29" s="109"/>
      <c r="D29" s="109"/>
      <c r="E29" s="109"/>
    </row>
    <row r="30" spans="1:5" ht="43.2" customHeight="1" x14ac:dyDescent="0.3">
      <c r="A30" s="109" t="s">
        <v>107</v>
      </c>
      <c r="B30" s="109"/>
      <c r="C30" s="109"/>
      <c r="D30" s="109"/>
      <c r="E30" s="109"/>
    </row>
    <row r="31" spans="1:5" ht="69" customHeight="1" x14ac:dyDescent="0.3">
      <c r="A31" s="109" t="s">
        <v>83</v>
      </c>
      <c r="B31" s="109"/>
      <c r="C31" s="109"/>
      <c r="D31" s="109"/>
      <c r="E31" s="109"/>
    </row>
  </sheetData>
  <mergeCells count="8">
    <mergeCell ref="A29:E29"/>
    <mergeCell ref="A30:E30"/>
    <mergeCell ref="A31:E31"/>
    <mergeCell ref="A24:E24"/>
    <mergeCell ref="A25:E25"/>
    <mergeCell ref="A26:E26"/>
    <mergeCell ref="A27:E27"/>
    <mergeCell ref="A28:E2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debata</vt:lpstr>
      <vt:lpstr>EN</vt:lpstr>
    </vt:vector>
  </TitlesOfParts>
  <Company>Uniwersytet Warszawski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Kiuila</dc:creator>
  <cp:lastModifiedBy>Olga Kiuila</cp:lastModifiedBy>
  <dcterms:created xsi:type="dcterms:W3CDTF">2016-12-11T22:03:59Z</dcterms:created>
  <dcterms:modified xsi:type="dcterms:W3CDTF">2018-01-05T15:09:00Z</dcterms:modified>
</cp:coreProperties>
</file>